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1075" windowHeight="12090"/>
  </bookViews>
  <sheets>
    <sheet name="д6(txt)" sheetId="3" r:id="rId1"/>
  </sheets>
  <calcPr calcId="145621"/>
</workbook>
</file>

<file path=xl/calcChain.xml><?xml version="1.0" encoding="utf-8"?>
<calcChain xmlns="http://schemas.openxmlformats.org/spreadsheetml/2006/main">
  <c r="I32" i="3" l="1"/>
  <c r="H32" i="3"/>
  <c r="G32" i="3"/>
  <c r="G31" i="3" s="1"/>
  <c r="I31" i="3"/>
  <c r="H31" i="3"/>
  <c r="I30" i="3"/>
  <c r="I29" i="3" s="1"/>
  <c r="I28" i="3" s="1"/>
  <c r="H30" i="3"/>
  <c r="G30" i="3"/>
  <c r="H29" i="3"/>
  <c r="H28" i="3" s="1"/>
  <c r="G29" i="3"/>
  <c r="G28" i="3" s="1"/>
  <c r="I25" i="3"/>
  <c r="H25" i="3"/>
  <c r="G25" i="3"/>
  <c r="I24" i="3"/>
  <c r="H24" i="3"/>
  <c r="G24" i="3"/>
  <c r="I23" i="3"/>
  <c r="I21" i="3"/>
  <c r="H19" i="3"/>
  <c r="G19" i="3"/>
  <c r="H18" i="3"/>
  <c r="G18" i="3"/>
  <c r="G17" i="3" s="1"/>
  <c r="G16" i="3" s="1"/>
  <c r="I17" i="3"/>
  <c r="I16" i="3" s="1"/>
  <c r="H17" i="3"/>
  <c r="H16" i="3" s="1"/>
</calcChain>
</file>

<file path=xl/sharedStrings.xml><?xml version="1.0" encoding="utf-8"?>
<sst xmlns="http://schemas.openxmlformats.org/spreadsheetml/2006/main" count="136" uniqueCount="78">
  <si>
    <t>Додаток 6</t>
  </si>
  <si>
    <t>ОБСЯГИ</t>
  </si>
  <si>
    <t>1154300000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</si>
  <si>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</si>
  <si>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</si>
  <si>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</si>
  <si>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</si>
  <si>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Обсяг капітальних вкладень місцевого бюджету всього, гривень</t>
  </si>
  <si>
    <t>1200000</t>
  </si>
  <si>
    <t/>
  </si>
  <si>
    <t>Управлiння житлово-комунального господарства, архiтектури та мiстобудування Олександрiйської мiської ради</t>
  </si>
  <si>
    <t>1210000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</si>
  <si>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</si>
  <si>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</si>
  <si>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</si>
  <si>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</si>
  <si>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100</t>
  </si>
  <si>
    <t>УСЬОГО</t>
  </si>
  <si>
    <t>X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</si>
  <si>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</si>
  <si>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проєкту</t>
  </si>
  <si>
    <t>Загальний період реалізації проєкту, (рік початку і завершення)</t>
  </si>
  <si>
    <t>Загальна вартість проєкту, гривень</t>
  </si>
  <si>
    <t>Очікуваний рівень готовності проєкту на кінець 2023 року, %</t>
  </si>
  <si>
    <t>Утримання та розвиток автомобільних доріг та дорожньої інфраструктури за рахунок субвенції з державного бюджету</t>
  </si>
  <si>
    <t>2023-2024</t>
  </si>
  <si>
    <t>до рішення міської ради</t>
  </si>
  <si>
    <t>Секретар міської ради</t>
  </si>
  <si>
    <t>Вікторія КОСЯК</t>
  </si>
  <si>
    <t xml:space="preserve">Капітальний ремонт вул. Олексія Скічка від перехрестя з вул. Знам’янською до перехрестя з вул. Войнівською у м. Олександрія Кіровоградської області. Коригування </t>
  </si>
  <si>
    <t>Обсяг капітальних вкладень місцевого бюджету у 2024 році, гривень</t>
  </si>
  <si>
    <t>капітальних вкладень бюджету у розрізі інвестиційних проєктів у 2024 році</t>
  </si>
  <si>
    <t>0800000</t>
  </si>
  <si>
    <t>Управління  соціального захисту населення міської ради</t>
  </si>
  <si>
    <t>0810000</t>
  </si>
  <si>
    <t>1040</t>
  </si>
  <si>
    <t>0600000</t>
  </si>
  <si>
    <t>Управління  освіти Олександрійської міської ради</t>
  </si>
  <si>
    <t>0610000</t>
  </si>
  <si>
    <t>0617381</t>
  </si>
  <si>
    <t>7381</t>
  </si>
  <si>
    <t>0490</t>
  </si>
  <si>
    <t>Реалізація проектів в рамках Програми з відновлення України</t>
  </si>
  <si>
    <t>Капітальний ремонт (санація) будівлі НВК «Олександрійський колегіум – спеціалізована школа» Олександрійської міської ради по вул. 6-го Грудня, 97, м. Олександрія Кіровоградської області (з коригуванням проектно-кошторисної документації) за рахунок субвенції з державного бюджету</t>
  </si>
  <si>
    <t>Утримання та забезпечення діяльності центрів соціальних служб</t>
  </si>
  <si>
    <t>Реконструкція нежитлового приміщення під спеціалізовану службу первинного соціально-психологічного консультування осіб, які постраждали від домашнього насильства або насильства за ознакою статі Олександрійського міського центру соціальних служб по вул. Скіфська, 2 м. Олександрія, Кіровоградська область (коригування)</t>
  </si>
  <si>
    <t>Капітальний ремонт (санація) будівлі НВК «Олександрійський колегіум – спеціалізована школа» Олександрійської міської ради по вул. 6-го Грудня, 97, м. Олександрія Кіровоградської області (з коригуванням проектно-кошторисної документації) за рахунок місцевого бюджету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</si>
  <si>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</si>
  <si>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</si>
  <si>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</si>
  <si>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</si>
  <si>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Капітальний ремонт (санація) будівлі НВК «Олександрійський колегіум – спеціалізована школа» Олександрійської міської ради по вул. 6-го Грудня, 97, м. Олександрія Кіровоградської області (з коригуванням проєктно-кошторисної документації)</t>
  </si>
  <si>
    <t>Капітальний ремонт (санація) будівлі Олександрійського навчально-виховного комплексу (ЗНЗ І-ІІ ступенів №17 – ліцей) Олександрійської міської ради, Кіровоградської області, проспект Соборний, б. 130, м. Олександрія, Кіровоградської області (з коригуванням проєктно-кошторисної документації)</t>
  </si>
  <si>
    <t>Капітальний ремонт (санація) будівлі Олександрійського навчально-виховного комплексу (ЗНЗ І-ІІ ступенів №17 – ліцей) Олександрійської міської ради, Кіровоградської області, проспект Соборний, б. 130, м. Олександрія, Кіровоградської області за рахунок субвенції з державного бюджету</t>
  </si>
  <si>
    <t>Капітальний ремонт (санація) будівлі Олександрійського навчально-виховного комплексу (ЗНЗ І-ІІ ступенів №17 – ліцей) Олександрійської міської ради, Кіровоградської області, проспект Соборний, б. 130, м. Олександрія, Кіровоградської області за рахунок місцевого бюджету</t>
  </si>
  <si>
    <t>Реалізація проєктів в рамках Програми з відновлення України</t>
  </si>
  <si>
    <t>від       листопада 2024 року №</t>
  </si>
  <si>
    <t>Капітальний ремонт вулиці Олексія Скічка від перехрестя з вулицею Знам’янською  до перехрестя з вулицею Войнівською у м.Олександрія Кіровоградської області. Коригування (з виготовленням/коригуванням проектної документації)</t>
  </si>
  <si>
    <t>2021-2024</t>
  </si>
  <si>
    <t>Капітальний ремонт вулиці Єфремова від перехрестя з вулицею Максима Бендерова до перехрестя з вулицею Запорізькою у м.Олександрія Кіровоградської області. Коригування (з виготовленням/коригуванням проектної документації)</t>
  </si>
  <si>
    <t>Капітальний ремонт вул. Запорізької від перехрестя з вул. Єфремова до перехрестя з провулком Краснодонців у м. Олександрія Кіровоградської області. Коригування  (з виготовленням/коригуванням проектної документації)</t>
  </si>
  <si>
    <t>0200000</t>
  </si>
  <si>
    <t>Управління справами Олександрійської міської ради</t>
  </si>
  <si>
    <t>0210000</t>
  </si>
  <si>
    <t>0217321</t>
  </si>
  <si>
    <t>0443</t>
  </si>
  <si>
    <t>0700000</t>
  </si>
  <si>
    <t>Управління  охорони здоров’я Олександрійської міської ради</t>
  </si>
  <si>
    <t>0710000</t>
  </si>
  <si>
    <t>0712010</t>
  </si>
  <si>
    <t>2010</t>
  </si>
  <si>
    <t>0731</t>
  </si>
  <si>
    <t>Багатопрофільна стаціонарна медична допомога населенню</t>
  </si>
  <si>
    <t>Реставрація будівлі ЦДЮТ ім. О. Шакало Олександрійської міської ради Кіровоградської області, вул. Шевченка, 71, м. Олександрія Кіровоградська область (покрівля)</t>
  </si>
  <si>
    <t>Капітальний ремонт  педіатричного відділення стаціонару другого поверху будівлі Комунального підприємства «Дитяча міська лікарня» Олександрійської міської ради по вул. Козацька,86 в м. Олександрія Кіровоградської області. Коригування</t>
  </si>
  <si>
    <t>Капітальний ремонт  відділення профілактики та  денного стаціонару (другого поверху  крило А)  Комунального підприємства  «Дитяча міська лікарня» Олександрійської міської ради  по вул. Козацька, 86 в м. Олександрія Кіровоградської області. Коригування</t>
  </si>
  <si>
    <t>Реконструкція нежитлової будівлі під гуртожиток для внутрішньо переміщених осіб в місті Олександрія, Кіровоградська область по вул. Іллі Шевченка, 7</t>
  </si>
  <si>
    <r>
      <t>Будівництво-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освітніх установ та закладів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</si>
</sst>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;#,&quot;-&quot;"/>
    <numFmt numFmtId="165" formatCode="#,##0_ ;\-#,##0\ "/>
  </numFmts>
  <fonts count="7" x14ac:knownFonts="1"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4" fillId="0" borderId="0" xfId="0" quotePrefix="1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" fillId="2" borderId="1" xfId="0" quotePrefix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quotePrefix="1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4" fontId="2" fillId="2" borderId="1" xfId="0" quotePrefix="1" applyNumberFormat="1" applyFont="1" applyFill="1" applyBorder="1" applyAlignment="1">
      <alignment horizontal="center" vertical="center" wrapText="1"/>
    </xf>
    <xf numFmtId="4" fontId="2" fillId="2" borderId="1" xfId="0" quotePrefix="1" applyNumberFormat="1" applyFont="1" applyFill="1" applyBorder="1" applyAlignment="1">
      <alignment vertical="center" wrapText="1"/>
    </xf>
    <xf numFmtId="164" fontId="3" fillId="2" borderId="3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2" fillId="2" borderId="3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abSelected="1" topLeftCell="A4" zoomScale="87" zoomScaleNormal="87" zoomScaleSheetLayoutView="90" workbookViewId="0">
      <selection activeCell="H39" sqref="H39"/>
    </sheetView>
  </sheetViews>
  <sheetFormatPr defaultRowHeight="12.75" x14ac:dyDescent="0.2"/>
  <cols>
    <col min="1" max="3" width="8.7109375" customWidth="1"/>
    <col min="4" max="4" width="45" customWidth="1"/>
    <col min="5" max="5" width="57.7109375" customWidth="1"/>
    <col min="6" max="6" width="8.7109375" customWidth="1"/>
    <col min="7" max="9" width="13.7109375" customWidth="1"/>
    <col min="10" max="10" width="8.7109375" customWidth="1"/>
  </cols>
  <sheetData>
    <row r="1" spans="1:10" x14ac:dyDescent="0.2">
      <c r="A1" s="2"/>
      <c r="B1" s="2"/>
      <c r="C1" s="2"/>
      <c r="D1" s="2"/>
      <c r="E1" s="2"/>
      <c r="F1" s="2"/>
      <c r="G1" s="2"/>
      <c r="H1" s="2" t="s">
        <v>0</v>
      </c>
      <c r="I1" s="2"/>
      <c r="J1" s="2"/>
    </row>
    <row r="2" spans="1:10" x14ac:dyDescent="0.2">
      <c r="A2" s="2"/>
      <c r="B2" s="2"/>
      <c r="C2" s="2"/>
      <c r="D2" s="2"/>
      <c r="E2" s="2"/>
      <c r="F2" s="2"/>
      <c r="G2" s="2"/>
      <c r="H2" s="2" t="s">
        <v>26</v>
      </c>
      <c r="I2" s="2"/>
      <c r="J2" s="2"/>
    </row>
    <row r="3" spans="1:10" x14ac:dyDescent="0.2">
      <c r="A3" s="2"/>
      <c r="B3" s="2"/>
      <c r="C3" s="2"/>
      <c r="D3" s="2"/>
      <c r="E3" s="2"/>
      <c r="F3" s="2"/>
      <c r="G3" s="2"/>
      <c r="H3" s="2" t="s">
        <v>56</v>
      </c>
      <c r="I3" s="2"/>
      <c r="J3" s="2"/>
    </row>
    <row r="4" spans="1:10" x14ac:dyDescent="0.2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x14ac:dyDescent="0.2">
      <c r="A5" s="29" t="s">
        <v>1</v>
      </c>
      <c r="B5" s="30"/>
      <c r="C5" s="30"/>
      <c r="D5" s="30"/>
      <c r="E5" s="30"/>
      <c r="F5" s="30"/>
      <c r="G5" s="30"/>
      <c r="H5" s="30"/>
      <c r="I5" s="30"/>
      <c r="J5" s="30"/>
    </row>
    <row r="6" spans="1:10" x14ac:dyDescent="0.2">
      <c r="A6" s="29" t="s">
        <v>31</v>
      </c>
      <c r="B6" s="30"/>
      <c r="C6" s="30"/>
      <c r="D6" s="30"/>
      <c r="E6" s="30"/>
      <c r="F6" s="30"/>
      <c r="G6" s="30"/>
      <c r="H6" s="30"/>
      <c r="I6" s="30"/>
      <c r="J6" s="30"/>
    </row>
    <row r="7" spans="1:10" x14ac:dyDescent="0.2">
      <c r="A7" s="3" t="s">
        <v>2</v>
      </c>
      <c r="B7" s="2"/>
      <c r="C7" s="2"/>
      <c r="D7" s="2"/>
      <c r="E7" s="2"/>
      <c r="F7" s="2"/>
      <c r="G7" s="2"/>
      <c r="H7" s="2"/>
      <c r="I7" s="2"/>
      <c r="J7" s="2"/>
    </row>
    <row r="8" spans="1:10" x14ac:dyDescent="0.2">
      <c r="A8" s="2" t="s">
        <v>3</v>
      </c>
      <c r="B8" s="2"/>
      <c r="C8" s="2"/>
      <c r="D8" s="2"/>
      <c r="E8" s="2"/>
      <c r="F8" s="2"/>
      <c r="G8" s="2"/>
      <c r="H8" s="2"/>
      <c r="I8" s="2"/>
      <c r="J8" s="4"/>
    </row>
    <row r="9" spans="1:10" x14ac:dyDescent="0.2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s="2" customFormat="1" ht="120" customHeight="1" x14ac:dyDescent="0.2">
      <c r="A10" s="6" t="s">
        <v>4</v>
      </c>
      <c r="B10" s="6" t="s">
        <v>5</v>
      </c>
      <c r="C10" s="6" t="s">
        <v>6</v>
      </c>
      <c r="D10" s="5" t="s">
        <v>19</v>
      </c>
      <c r="E10" s="5" t="s">
        <v>20</v>
      </c>
      <c r="F10" s="7" t="s">
        <v>21</v>
      </c>
      <c r="G10" s="5" t="s">
        <v>22</v>
      </c>
      <c r="H10" s="5" t="s">
        <v>7</v>
      </c>
      <c r="I10" s="5" t="s">
        <v>30</v>
      </c>
      <c r="J10" s="7" t="s">
        <v>23</v>
      </c>
    </row>
    <row r="11" spans="1:10" s="2" customFormat="1" x14ac:dyDescent="0.2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  <c r="G11" s="5">
        <v>7</v>
      </c>
      <c r="H11" s="5">
        <v>8</v>
      </c>
      <c r="I11" s="5">
        <v>9</v>
      </c>
      <c r="J11" s="5">
        <v>10</v>
      </c>
    </row>
    <row r="12" spans="1:10" s="2" customFormat="1" ht="33.75" customHeight="1" x14ac:dyDescent="0.2">
      <c r="A12" s="16" t="s">
        <v>61</v>
      </c>
      <c r="B12" s="8"/>
      <c r="C12" s="17"/>
      <c r="D12" s="18" t="s">
        <v>62</v>
      </c>
      <c r="E12" s="12"/>
      <c r="F12" s="12"/>
      <c r="G12" s="15">
        <v>900034</v>
      </c>
      <c r="H12" s="15">
        <v>900034</v>
      </c>
      <c r="I12" s="15">
        <v>900034</v>
      </c>
      <c r="J12" s="12"/>
    </row>
    <row r="13" spans="1:10" s="2" customFormat="1" ht="33.75" customHeight="1" x14ac:dyDescent="0.2">
      <c r="A13" s="16" t="s">
        <v>63</v>
      </c>
      <c r="B13" s="8"/>
      <c r="C13" s="17"/>
      <c r="D13" s="18" t="s">
        <v>62</v>
      </c>
      <c r="E13" s="12"/>
      <c r="F13" s="12"/>
      <c r="G13" s="15">
        <v>900034</v>
      </c>
      <c r="H13" s="15">
        <v>900034</v>
      </c>
      <c r="I13" s="15">
        <v>900034</v>
      </c>
      <c r="J13" s="12"/>
    </row>
    <row r="14" spans="1:10" s="2" customFormat="1" ht="45" customHeight="1" x14ac:dyDescent="0.2">
      <c r="A14" s="12" t="s">
        <v>64</v>
      </c>
      <c r="B14" s="12">
        <v>7321</v>
      </c>
      <c r="C14" s="12" t="s">
        <v>65</v>
      </c>
      <c r="D14" s="13" t="s">
        <v>77</v>
      </c>
      <c r="E14" s="13" t="s">
        <v>73</v>
      </c>
      <c r="F14" s="12">
        <v>2024</v>
      </c>
      <c r="G14" s="19">
        <v>400034</v>
      </c>
      <c r="H14" s="19">
        <v>400034</v>
      </c>
      <c r="I14" s="19">
        <v>400034</v>
      </c>
      <c r="J14" s="20">
        <v>100</v>
      </c>
    </row>
    <row r="15" spans="1:10" s="2" customFormat="1" ht="45" customHeight="1" x14ac:dyDescent="0.2">
      <c r="A15" s="12" t="s">
        <v>64</v>
      </c>
      <c r="B15" s="12">
        <v>7321</v>
      </c>
      <c r="C15" s="12" t="s">
        <v>65</v>
      </c>
      <c r="D15" s="13" t="s">
        <v>77</v>
      </c>
      <c r="E15" s="13" t="s">
        <v>76</v>
      </c>
      <c r="F15" s="12">
        <v>2024</v>
      </c>
      <c r="G15" s="19">
        <v>500000</v>
      </c>
      <c r="H15" s="19">
        <v>500000</v>
      </c>
      <c r="I15" s="19">
        <v>500000</v>
      </c>
      <c r="J15" s="20">
        <v>100</v>
      </c>
    </row>
    <row r="16" spans="1:10" s="2" customFormat="1" ht="34.5" customHeight="1" x14ac:dyDescent="0.2">
      <c r="A16" s="16" t="s">
        <v>36</v>
      </c>
      <c r="B16" s="8"/>
      <c r="C16" s="17"/>
      <c r="D16" s="18" t="s">
        <v>37</v>
      </c>
      <c r="E16" s="8"/>
      <c r="F16" s="8"/>
      <c r="G16" s="15">
        <f t="shared" ref="G16:I16" si="0">G17</f>
        <v>106742850</v>
      </c>
      <c r="H16" s="15">
        <f t="shared" si="0"/>
        <v>86199941</v>
      </c>
      <c r="I16" s="15">
        <f t="shared" si="0"/>
        <v>41939310</v>
      </c>
      <c r="J16" s="12"/>
    </row>
    <row r="17" spans="1:10" s="2" customFormat="1" ht="34.5" customHeight="1" x14ac:dyDescent="0.2">
      <c r="A17" s="16" t="s">
        <v>38</v>
      </c>
      <c r="B17" s="8"/>
      <c r="C17" s="17"/>
      <c r="D17" s="18" t="s">
        <v>37</v>
      </c>
      <c r="E17" s="8"/>
      <c r="F17" s="8"/>
      <c r="G17" s="15">
        <f>SUM(G18:G23)</f>
        <v>106742850</v>
      </c>
      <c r="H17" s="15">
        <f t="shared" ref="H17:I17" si="1">SUM(H18:H23)</f>
        <v>86199941</v>
      </c>
      <c r="I17" s="15">
        <f t="shared" si="1"/>
        <v>41939310</v>
      </c>
      <c r="J17" s="12"/>
    </row>
    <row r="18" spans="1:10" s="2" customFormat="1" ht="62.25" customHeight="1" x14ac:dyDescent="0.2">
      <c r="A18" s="21" t="s">
        <v>47</v>
      </c>
      <c r="B18" s="21" t="s">
        <v>48</v>
      </c>
      <c r="C18" s="22" t="s">
        <v>49</v>
      </c>
      <c r="D18" s="23" t="s">
        <v>50</v>
      </c>
      <c r="E18" s="13" t="s">
        <v>51</v>
      </c>
      <c r="F18" s="12" t="s">
        <v>25</v>
      </c>
      <c r="G18" s="14">
        <f>321200+75000</f>
        <v>396200</v>
      </c>
      <c r="H18" s="14">
        <f>321200+75000</f>
        <v>396200</v>
      </c>
      <c r="I18" s="14">
        <v>75000</v>
      </c>
      <c r="J18" s="20">
        <v>100</v>
      </c>
    </row>
    <row r="19" spans="1:10" s="2" customFormat="1" ht="75.75" customHeight="1" x14ac:dyDescent="0.2">
      <c r="A19" s="21" t="s">
        <v>47</v>
      </c>
      <c r="B19" s="21" t="s">
        <v>48</v>
      </c>
      <c r="C19" s="22" t="s">
        <v>49</v>
      </c>
      <c r="D19" s="23" t="s">
        <v>50</v>
      </c>
      <c r="E19" s="13" t="s">
        <v>52</v>
      </c>
      <c r="F19" s="12" t="s">
        <v>25</v>
      </c>
      <c r="G19" s="14">
        <f>300000+75000</f>
        <v>375000</v>
      </c>
      <c r="H19" s="14">
        <f>300000+75000</f>
        <v>375000</v>
      </c>
      <c r="I19" s="14">
        <v>75000</v>
      </c>
      <c r="J19" s="20">
        <v>100</v>
      </c>
    </row>
    <row r="20" spans="1:10" s="2" customFormat="1" ht="76.5" customHeight="1" x14ac:dyDescent="0.2">
      <c r="A20" s="21" t="s">
        <v>39</v>
      </c>
      <c r="B20" s="21" t="s">
        <v>40</v>
      </c>
      <c r="C20" s="22" t="s">
        <v>41</v>
      </c>
      <c r="D20" s="23" t="s">
        <v>42</v>
      </c>
      <c r="E20" s="13" t="s">
        <v>43</v>
      </c>
      <c r="F20" s="12" t="s">
        <v>25</v>
      </c>
      <c r="G20" s="27">
        <v>58613820</v>
      </c>
      <c r="H20" s="27">
        <v>47928741</v>
      </c>
      <c r="I20" s="14">
        <v>19171496</v>
      </c>
      <c r="J20" s="20">
        <v>100</v>
      </c>
    </row>
    <row r="21" spans="1:10" s="2" customFormat="1" ht="75.75" customHeight="1" x14ac:dyDescent="0.2">
      <c r="A21" s="21" t="s">
        <v>39</v>
      </c>
      <c r="B21" s="21" t="s">
        <v>40</v>
      </c>
      <c r="C21" s="22" t="s">
        <v>41</v>
      </c>
      <c r="D21" s="23" t="s">
        <v>55</v>
      </c>
      <c r="E21" s="13" t="s">
        <v>46</v>
      </c>
      <c r="F21" s="12" t="s">
        <v>25</v>
      </c>
      <c r="G21" s="31"/>
      <c r="H21" s="31"/>
      <c r="I21" s="14">
        <f>4026500-75000</f>
        <v>3951500</v>
      </c>
      <c r="J21" s="20">
        <v>100</v>
      </c>
    </row>
    <row r="22" spans="1:10" s="2" customFormat="1" ht="74.25" customHeight="1" x14ac:dyDescent="0.2">
      <c r="A22" s="21" t="s">
        <v>39</v>
      </c>
      <c r="B22" s="21">
        <v>7381</v>
      </c>
      <c r="C22" s="22" t="s">
        <v>41</v>
      </c>
      <c r="D22" s="23" t="s">
        <v>55</v>
      </c>
      <c r="E22" s="13" t="s">
        <v>53</v>
      </c>
      <c r="F22" s="12" t="s">
        <v>25</v>
      </c>
      <c r="G22" s="27">
        <v>47357830</v>
      </c>
      <c r="H22" s="27">
        <v>37500000</v>
      </c>
      <c r="I22" s="14">
        <v>15467814</v>
      </c>
      <c r="J22" s="20">
        <v>100</v>
      </c>
    </row>
    <row r="23" spans="1:10" s="2" customFormat="1" ht="72" customHeight="1" x14ac:dyDescent="0.2">
      <c r="A23" s="21" t="s">
        <v>39</v>
      </c>
      <c r="B23" s="21">
        <v>7381</v>
      </c>
      <c r="C23" s="22" t="s">
        <v>41</v>
      </c>
      <c r="D23" s="23" t="s">
        <v>55</v>
      </c>
      <c r="E23" s="13" t="s">
        <v>54</v>
      </c>
      <c r="F23" s="12" t="s">
        <v>25</v>
      </c>
      <c r="G23" s="31"/>
      <c r="H23" s="31"/>
      <c r="I23" s="14">
        <f>3273500-75000</f>
        <v>3198500</v>
      </c>
      <c r="J23" s="20">
        <v>100</v>
      </c>
    </row>
    <row r="24" spans="1:10" s="2" customFormat="1" ht="38.25" customHeight="1" x14ac:dyDescent="0.2">
      <c r="A24" s="16" t="s">
        <v>66</v>
      </c>
      <c r="B24" s="8"/>
      <c r="C24" s="17"/>
      <c r="D24" s="18" t="s">
        <v>67</v>
      </c>
      <c r="E24" s="13"/>
      <c r="F24" s="12" t="s">
        <v>25</v>
      </c>
      <c r="G24" s="24">
        <f t="shared" ref="G24:I24" si="2">G25</f>
        <v>5388450</v>
      </c>
      <c r="H24" s="24">
        <f t="shared" si="2"/>
        <v>5388450</v>
      </c>
      <c r="I24" s="15">
        <f t="shared" si="2"/>
        <v>5388450</v>
      </c>
      <c r="J24" s="20"/>
    </row>
    <row r="25" spans="1:10" s="2" customFormat="1" ht="38.25" customHeight="1" x14ac:dyDescent="0.2">
      <c r="A25" s="16" t="s">
        <v>68</v>
      </c>
      <c r="B25" s="8"/>
      <c r="C25" s="17"/>
      <c r="D25" s="18" t="s">
        <v>67</v>
      </c>
      <c r="E25" s="13"/>
      <c r="F25" s="12" t="s">
        <v>25</v>
      </c>
      <c r="G25" s="24">
        <f>SUM(G26+G27)</f>
        <v>5388450</v>
      </c>
      <c r="H25" s="24">
        <f t="shared" ref="H25:I25" si="3">SUM(H26+H27)</f>
        <v>5388450</v>
      </c>
      <c r="I25" s="24">
        <f t="shared" si="3"/>
        <v>5388450</v>
      </c>
      <c r="J25" s="20"/>
    </row>
    <row r="26" spans="1:10" s="2" customFormat="1" ht="61.5" customHeight="1" x14ac:dyDescent="0.2">
      <c r="A26" s="21" t="s">
        <v>69</v>
      </c>
      <c r="B26" s="21" t="s">
        <v>70</v>
      </c>
      <c r="C26" s="22" t="s">
        <v>71</v>
      </c>
      <c r="D26" s="23" t="s">
        <v>72</v>
      </c>
      <c r="E26" s="13" t="s">
        <v>74</v>
      </c>
      <c r="F26" s="12" t="s">
        <v>25</v>
      </c>
      <c r="G26" s="25">
        <v>5088450</v>
      </c>
      <c r="H26" s="25">
        <v>5088450</v>
      </c>
      <c r="I26" s="25">
        <v>5088450</v>
      </c>
      <c r="J26" s="20">
        <v>100</v>
      </c>
    </row>
    <row r="27" spans="1:10" s="2" customFormat="1" ht="71.25" customHeight="1" x14ac:dyDescent="0.2">
      <c r="A27" s="21" t="s">
        <v>69</v>
      </c>
      <c r="B27" s="21" t="s">
        <v>70</v>
      </c>
      <c r="C27" s="22" t="s">
        <v>71</v>
      </c>
      <c r="D27" s="23" t="s">
        <v>72</v>
      </c>
      <c r="E27" s="13" t="s">
        <v>75</v>
      </c>
      <c r="F27" s="12">
        <v>2024</v>
      </c>
      <c r="G27" s="25">
        <v>300000</v>
      </c>
      <c r="H27" s="25">
        <v>300000</v>
      </c>
      <c r="I27" s="25">
        <v>300000</v>
      </c>
      <c r="J27" s="20">
        <v>100</v>
      </c>
    </row>
    <row r="28" spans="1:10" s="2" customFormat="1" ht="33.75" customHeight="1" x14ac:dyDescent="0.2">
      <c r="A28" s="8" t="s">
        <v>32</v>
      </c>
      <c r="B28" s="8"/>
      <c r="C28" s="8"/>
      <c r="D28" s="11" t="s">
        <v>33</v>
      </c>
      <c r="E28" s="8"/>
      <c r="F28" s="8"/>
      <c r="G28" s="17">
        <f>G29</f>
        <v>398000</v>
      </c>
      <c r="H28" s="17">
        <f t="shared" ref="H28:I29" si="4">H29</f>
        <v>398000</v>
      </c>
      <c r="I28" s="17">
        <f t="shared" si="4"/>
        <v>398000</v>
      </c>
      <c r="J28" s="8"/>
    </row>
    <row r="29" spans="1:10" s="2" customFormat="1" ht="33.75" customHeight="1" x14ac:dyDescent="0.2">
      <c r="A29" s="8" t="s">
        <v>34</v>
      </c>
      <c r="B29" s="8"/>
      <c r="C29" s="8"/>
      <c r="D29" s="11" t="s">
        <v>33</v>
      </c>
      <c r="E29" s="8"/>
      <c r="F29" s="8"/>
      <c r="G29" s="17">
        <f>G30</f>
        <v>398000</v>
      </c>
      <c r="H29" s="17">
        <f t="shared" si="4"/>
        <v>398000</v>
      </c>
      <c r="I29" s="17">
        <f t="shared" si="4"/>
        <v>398000</v>
      </c>
      <c r="J29" s="8"/>
    </row>
    <row r="30" spans="1:10" s="2" customFormat="1" ht="76.5" customHeight="1" x14ac:dyDescent="0.2">
      <c r="A30" s="12">
        <v>813121</v>
      </c>
      <c r="B30" s="12">
        <v>3121</v>
      </c>
      <c r="C30" s="12" t="s">
        <v>35</v>
      </c>
      <c r="D30" s="13" t="s">
        <v>44</v>
      </c>
      <c r="E30" s="13" t="s">
        <v>45</v>
      </c>
      <c r="F30" s="12">
        <v>2024</v>
      </c>
      <c r="G30" s="19">
        <f>348000+50000</f>
        <v>398000</v>
      </c>
      <c r="H30" s="19">
        <f>348000+50000</f>
        <v>398000</v>
      </c>
      <c r="I30" s="19">
        <f>348000+50000</f>
        <v>398000</v>
      </c>
      <c r="J30" s="10" t="s">
        <v>16</v>
      </c>
    </row>
    <row r="31" spans="1:10" s="2" customFormat="1" ht="47.25" customHeight="1" x14ac:dyDescent="0.2">
      <c r="A31" s="8" t="s">
        <v>8</v>
      </c>
      <c r="B31" s="8" t="s">
        <v>9</v>
      </c>
      <c r="C31" s="8" t="s">
        <v>9</v>
      </c>
      <c r="D31" s="11" t="s">
        <v>10</v>
      </c>
      <c r="E31" s="11"/>
      <c r="F31" s="8" t="s">
        <v>9</v>
      </c>
      <c r="G31" s="15">
        <f>G32</f>
        <v>78850886.670000002</v>
      </c>
      <c r="H31" s="15">
        <f t="shared" ref="H31:I31" si="5">H32</f>
        <v>67394706.799999997</v>
      </c>
      <c r="I31" s="15">
        <f t="shared" si="5"/>
        <v>28773398</v>
      </c>
      <c r="J31" s="9"/>
    </row>
    <row r="32" spans="1:10" s="2" customFormat="1" ht="50.25" customHeight="1" x14ac:dyDescent="0.2">
      <c r="A32" s="8" t="s">
        <v>11</v>
      </c>
      <c r="B32" s="8" t="s">
        <v>9</v>
      </c>
      <c r="C32" s="8" t="s">
        <v>9</v>
      </c>
      <c r="D32" s="11" t="s">
        <v>10</v>
      </c>
      <c r="E32" s="11"/>
      <c r="F32" s="8" t="s">
        <v>9</v>
      </c>
      <c r="G32" s="15">
        <f>SUM(G33:G36)</f>
        <v>78850886.670000002</v>
      </c>
      <c r="H32" s="15">
        <f>SUM(H33:H36)</f>
        <v>67394706.799999997</v>
      </c>
      <c r="I32" s="15">
        <f>SUM(I33:I36)</f>
        <v>28773398</v>
      </c>
      <c r="J32" s="9"/>
    </row>
    <row r="33" spans="1:10" s="2" customFormat="1" ht="67.5" customHeight="1" x14ac:dyDescent="0.2">
      <c r="A33" s="12" t="s">
        <v>12</v>
      </c>
      <c r="B33" s="12" t="s">
        <v>13</v>
      </c>
      <c r="C33" s="12" t="s">
        <v>14</v>
      </c>
      <c r="D33" s="13" t="s">
        <v>15</v>
      </c>
      <c r="E33" s="13" t="s">
        <v>57</v>
      </c>
      <c r="F33" s="12" t="s">
        <v>58</v>
      </c>
      <c r="G33" s="27">
        <v>60240254.670000002</v>
      </c>
      <c r="H33" s="14">
        <v>33176356.75</v>
      </c>
      <c r="I33" s="14">
        <v>25090000</v>
      </c>
      <c r="J33" s="10" t="s">
        <v>16</v>
      </c>
    </row>
    <row r="34" spans="1:10" s="2" customFormat="1" ht="59.25" customHeight="1" x14ac:dyDescent="0.2">
      <c r="A34" s="12">
        <v>1217462</v>
      </c>
      <c r="B34" s="12">
        <v>7462</v>
      </c>
      <c r="C34" s="12" t="s">
        <v>14</v>
      </c>
      <c r="D34" s="13" t="s">
        <v>24</v>
      </c>
      <c r="E34" s="13" t="s">
        <v>29</v>
      </c>
      <c r="F34" s="12" t="s">
        <v>58</v>
      </c>
      <c r="G34" s="28"/>
      <c r="H34" s="14">
        <v>26000000</v>
      </c>
      <c r="I34" s="14">
        <v>0</v>
      </c>
      <c r="J34" s="10" t="s">
        <v>16</v>
      </c>
    </row>
    <row r="35" spans="1:10" s="2" customFormat="1" ht="67.5" customHeight="1" x14ac:dyDescent="0.2">
      <c r="A35" s="12" t="s">
        <v>12</v>
      </c>
      <c r="B35" s="12" t="s">
        <v>13</v>
      </c>
      <c r="C35" s="12" t="s">
        <v>14</v>
      </c>
      <c r="D35" s="13" t="s">
        <v>15</v>
      </c>
      <c r="E35" s="13" t="s">
        <v>59</v>
      </c>
      <c r="F35" s="12" t="s">
        <v>25</v>
      </c>
      <c r="G35" s="14">
        <v>9356977</v>
      </c>
      <c r="H35" s="14">
        <v>2963548.6</v>
      </c>
      <c r="I35" s="14">
        <v>2000000</v>
      </c>
      <c r="J35" s="26">
        <v>65</v>
      </c>
    </row>
    <row r="36" spans="1:10" s="2" customFormat="1" ht="67.5" customHeight="1" x14ac:dyDescent="0.2">
      <c r="A36" s="12" t="s">
        <v>12</v>
      </c>
      <c r="B36" s="12" t="s">
        <v>13</v>
      </c>
      <c r="C36" s="12" t="s">
        <v>14</v>
      </c>
      <c r="D36" s="13" t="s">
        <v>15</v>
      </c>
      <c r="E36" s="13" t="s">
        <v>60</v>
      </c>
      <c r="F36" s="12" t="s">
        <v>25</v>
      </c>
      <c r="G36" s="14">
        <v>9253655</v>
      </c>
      <c r="H36" s="14">
        <v>5254801.45</v>
      </c>
      <c r="I36" s="14">
        <v>1683398</v>
      </c>
      <c r="J36" s="10" t="s">
        <v>16</v>
      </c>
    </row>
    <row r="37" spans="1:10" s="2" customFormat="1" ht="36" customHeight="1" x14ac:dyDescent="0.2">
      <c r="A37" s="8" t="s">
        <v>18</v>
      </c>
      <c r="B37" s="8" t="s">
        <v>18</v>
      </c>
      <c r="C37" s="8" t="s">
        <v>18</v>
      </c>
      <c r="D37" s="8" t="s">
        <v>17</v>
      </c>
      <c r="E37" s="8" t="s">
        <v>18</v>
      </c>
      <c r="F37" s="8" t="s">
        <v>18</v>
      </c>
      <c r="G37" s="15">
        <v>192280220.67000002</v>
      </c>
      <c r="H37" s="15">
        <v>160281131.80000001</v>
      </c>
      <c r="I37" s="15">
        <v>77399192</v>
      </c>
      <c r="J37" s="9" t="s">
        <v>18</v>
      </c>
    </row>
    <row r="38" spans="1:10" ht="60.75" customHeight="1" x14ac:dyDescent="0.2"/>
    <row r="39" spans="1:10" s="2" customFormat="1" ht="21" customHeight="1" x14ac:dyDescent="0.25">
      <c r="A39" s="1" t="s">
        <v>27</v>
      </c>
      <c r="B39" s="1"/>
      <c r="C39" s="1"/>
      <c r="D39" s="1"/>
      <c r="H39" s="1" t="s">
        <v>28</v>
      </c>
    </row>
  </sheetData>
  <mergeCells count="7">
    <mergeCell ref="G33:G34"/>
    <mergeCell ref="A5:J5"/>
    <mergeCell ref="A6:J6"/>
    <mergeCell ref="G20:G21"/>
    <mergeCell ref="H20:H21"/>
    <mergeCell ref="G22:G23"/>
    <mergeCell ref="H22:H23"/>
  </mergeCells>
  <pageMargins left="1.1811023622047245" right="0.39370078740157483" top="0.78740157480314965" bottom="0.78740157480314965" header="0" footer="0"/>
  <pageSetup paperSize="9" scale="7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д6(txt)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fin6</dc:creator>
  <cp:lastModifiedBy>fin6</cp:lastModifiedBy>
  <cp:lastPrinted>2024-11-19T11:00:54Z</cp:lastPrinted>
  <dcterms:created xsi:type="dcterms:W3CDTF">2023-02-21T12:11:26Z</dcterms:created>
  <dcterms:modified xsi:type="dcterms:W3CDTF">2024-11-19T11:04:59Z</dcterms:modified>
</cp:coreProperties>
</file>