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0" windowWidth="21075" windowHeight="9495"/>
  </bookViews>
  <sheets>
    <sheet name="д2.txt" sheetId="16" r:id="rId1"/>
  </sheet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ІБ900501">#REF!</definedName>
    <definedName name="_ІБ900502">#REF!</definedName>
    <definedName name="wrn.Інструкція." hidden="1">{#N/A,#N/A,FALSE,"Лист4"}</definedName>
    <definedName name="Б22101">#REF!</definedName>
    <definedName name="Б2211">#REF!</definedName>
    <definedName name="Б41">#REF!</definedName>
    <definedName name="д.5деп">#REF!</definedName>
    <definedName name="інші2">#REF!</definedName>
    <definedName name="Іншід61">#REF!</definedName>
    <definedName name="ЛЛЛЛ">#REF!</definedName>
  </definedNames>
  <calcPr calcId="145621"/>
</workbook>
</file>

<file path=xl/calcChain.xml><?xml version="1.0" encoding="utf-8"?>
<calcChain xmlns="http://schemas.openxmlformats.org/spreadsheetml/2006/main">
  <c r="D32" i="16" l="1"/>
  <c r="F31" i="16"/>
  <c r="E31" i="16"/>
  <c r="D31" i="16"/>
  <c r="C31" i="16"/>
  <c r="F30" i="16"/>
  <c r="E30" i="16"/>
  <c r="D30" i="16"/>
  <c r="D29" i="16" s="1"/>
  <c r="C30" i="16"/>
  <c r="C25" i="16"/>
  <c r="F24" i="16"/>
  <c r="E24" i="16"/>
  <c r="D24" i="16"/>
  <c r="C24" i="16" s="1"/>
  <c r="D23" i="16"/>
  <c r="F20" i="16"/>
  <c r="F17" i="16" s="1"/>
  <c r="E20" i="16"/>
  <c r="C20" i="16" s="1"/>
  <c r="D20" i="16"/>
  <c r="D17" i="16" s="1"/>
  <c r="C19" i="16"/>
  <c r="C18" i="16"/>
  <c r="F16" i="16"/>
  <c r="F27" i="16" s="1"/>
  <c r="F26" i="16" s="1"/>
  <c r="E16" i="16"/>
  <c r="E27" i="16" s="1"/>
  <c r="C16" i="16"/>
  <c r="C15" i="16"/>
  <c r="D28" i="16" l="1"/>
  <c r="F23" i="16"/>
  <c r="D33" i="16"/>
  <c r="E26" i="16"/>
  <c r="C27" i="16"/>
  <c r="D13" i="16"/>
  <c r="E32" i="16"/>
  <c r="C32" i="16" s="1"/>
  <c r="F32" i="16"/>
  <c r="F29" i="16" s="1"/>
  <c r="F28" i="16" s="1"/>
  <c r="E14" i="16"/>
  <c r="E17" i="16"/>
  <c r="C17" i="16" s="1"/>
  <c r="F14" i="16"/>
  <c r="F13" i="16" s="1"/>
  <c r="F21" i="16" s="1"/>
  <c r="C26" i="16" l="1"/>
  <c r="E23" i="16"/>
  <c r="C14" i="16"/>
  <c r="E13" i="16"/>
  <c r="E21" i="16" s="1"/>
  <c r="E29" i="16"/>
  <c r="F33" i="16"/>
  <c r="D21" i="16"/>
  <c r="C21" i="16" s="1"/>
  <c r="E28" i="16" l="1"/>
  <c r="C28" i="16" s="1"/>
  <c r="C29" i="16"/>
  <c r="E33" i="16"/>
  <c r="C33" i="16" s="1"/>
  <c r="C23" i="16"/>
  <c r="C13" i="16"/>
</calcChain>
</file>

<file path=xl/sharedStrings.xml><?xml version="1.0" encoding="utf-8"?>
<sst xmlns="http://schemas.openxmlformats.org/spreadsheetml/2006/main" count="57" uniqueCount="51">
  <si>
    <t>Код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</si>
  <si>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</si>
  <si>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</si>
  <si>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</si>
  <si>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</si>
  <si>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</si>
  <si>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(грн)</t>
  </si>
  <si>
    <t>X</t>
  </si>
  <si>
    <t>Додаток 2</t>
  </si>
  <si>
    <t>Найменування згідно з Класифікацією фінансування бюджету</t>
  </si>
  <si>
    <t>Фінансування за типом кредитора</t>
  </si>
  <si>
    <t>200000</t>
  </si>
  <si>
    <t>Внутрішнє фінансування</t>
  </si>
  <si>
    <t>Фінансування за типом боргового зобов'язання</t>
  </si>
  <si>
    <t>600000</t>
  </si>
  <si>
    <t>Загальне фінансування</t>
  </si>
  <si>
    <t>Фінансування за активними операціями</t>
  </si>
  <si>
    <t>208000</t>
  </si>
  <si>
    <t>208100</t>
  </si>
  <si>
    <t>208200</t>
  </si>
  <si>
    <t>208400</t>
  </si>
  <si>
    <t>602000</t>
  </si>
  <si>
    <t>602100</t>
  </si>
  <si>
    <t>602200</t>
  </si>
  <si>
    <t>602400</t>
  </si>
  <si>
    <t xml:space="preserve">Фінансування за рахунок зміни залишків коштів бюджетів </t>
  </si>
  <si>
    <t xml:space="preserve">На початок періоду </t>
  </si>
  <si>
    <t xml:space="preserve">На кінець періоду </t>
  </si>
  <si>
    <t xml:space="preserve">Кошти, що передаються із загального фонду бюджету до бюджету розвитку (спеціального фонду) </t>
  </si>
  <si>
    <t>Зміни обсягів бюджетних коштів</t>
  </si>
  <si>
    <t>(код бюджету)</t>
  </si>
  <si>
    <t>Секретар міської ради</t>
  </si>
  <si>
    <t>Вікторія КОСЯК</t>
  </si>
  <si>
    <t>до рішення міської ради</t>
  </si>
  <si>
    <t>202200</t>
  </si>
  <si>
    <t>202210</t>
  </si>
  <si>
    <t>202220</t>
  </si>
  <si>
    <t>Фінансування за рахунок інших банків</t>
  </si>
  <si>
    <t>Одержано позик</t>
  </si>
  <si>
    <t>Погашено позик</t>
  </si>
  <si>
    <t>400000</t>
  </si>
  <si>
    <t>Фінансування за борговими операціями</t>
  </si>
  <si>
    <t>401000</t>
  </si>
  <si>
    <t>Запозичення</t>
  </si>
  <si>
    <t>401102</t>
  </si>
  <si>
    <t>Середньострокові зобовязання</t>
  </si>
  <si>
    <t>402000</t>
  </si>
  <si>
    <t>Погашення</t>
  </si>
  <si>
    <t xml:space="preserve"> Фінансування бюджету Олександрійської міської територіальної громади на 2024 рік</t>
  </si>
  <si>
    <t>402102</t>
  </si>
  <si>
    <t xml:space="preserve">від       грудня 2024 року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</si>
</sst>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0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 applyNumberFormat="0" applyFont="0" applyFill="0" applyBorder="0" applyAlignment="0" applyProtection="0">
      <alignment vertical="top"/>
    </xf>
    <xf numFmtId="0" fontId="3" fillId="0" borderId="0" applyNumberFormat="0" applyFont="0" applyFill="0" applyBorder="0" applyAlignment="0" applyProtection="0">
      <alignment vertical="top"/>
    </xf>
    <xf numFmtId="0" fontId="3" fillId="0" borderId="0" applyNumberFormat="0" applyFont="0" applyFill="0" applyBorder="0" applyAlignment="0" applyProtection="0">
      <alignment vertical="top"/>
    </xf>
    <xf numFmtId="0" fontId="3" fillId="0" borderId="0" applyNumberFormat="0" applyFont="0" applyFill="0" applyBorder="0" applyAlignment="0" applyProtection="0">
      <alignment vertical="top"/>
    </xf>
    <xf numFmtId="0" fontId="4" fillId="0" borderId="0"/>
    <xf numFmtId="0" fontId="4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/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top" wrapText="1"/>
    </xf>
    <xf numFmtId="0" fontId="0" fillId="0" borderId="0" xfId="0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1" fillId="0" borderId="6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2"/>
    <cellStyle name="Обычный 2 2" xfId="1"/>
    <cellStyle name="Обычный 3" xfId="3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tabSelected="1" topLeftCell="A23" workbookViewId="0">
      <selection activeCell="A35" sqref="A35:F35"/>
    </sheetView>
  </sheetViews>
  <sheetFormatPr defaultRowHeight="12.75" x14ac:dyDescent="0.2"/>
  <cols>
    <col min="1" max="1" width="11.85546875" customWidth="1"/>
    <col min="2" max="2" width="52.7109375" customWidth="1"/>
    <col min="3" max="6" width="16.7109375" customWidth="1"/>
  </cols>
  <sheetData>
    <row r="1" spans="1:7" ht="15.75" x14ac:dyDescent="0.2">
      <c r="A1" s="5"/>
      <c r="B1" s="5"/>
      <c r="C1" s="5"/>
      <c r="D1" s="5"/>
      <c r="E1" s="20" t="s">
        <v>8</v>
      </c>
      <c r="F1" s="20"/>
    </row>
    <row r="2" spans="1:7" ht="16.5" customHeight="1" x14ac:dyDescent="0.25">
      <c r="A2" s="5"/>
      <c r="B2" s="5"/>
      <c r="C2" s="5"/>
      <c r="D2" s="5"/>
      <c r="E2" s="21" t="s">
        <v>33</v>
      </c>
      <c r="F2" s="21"/>
    </row>
    <row r="3" spans="1:7" ht="15.75" customHeight="1" x14ac:dyDescent="0.25">
      <c r="A3" s="5"/>
      <c r="B3" s="5"/>
      <c r="C3" s="5"/>
      <c r="D3" s="5"/>
      <c r="E3" s="21" t="s">
        <v>50</v>
      </c>
      <c r="F3" s="21"/>
    </row>
    <row r="4" spans="1:7" s="9" customFormat="1" ht="15.75" customHeight="1" x14ac:dyDescent="0.2">
      <c r="A4" s="18"/>
      <c r="B4" s="18"/>
      <c r="C4" s="18"/>
      <c r="D4" s="18"/>
      <c r="E4" s="18"/>
      <c r="F4" s="18"/>
    </row>
    <row r="5" spans="1:7" s="9" customFormat="1" ht="15.75" customHeight="1" x14ac:dyDescent="0.2">
      <c r="A5" s="18" t="s">
        <v>48</v>
      </c>
      <c r="B5" s="18"/>
      <c r="C5" s="18"/>
      <c r="D5" s="18"/>
      <c r="E5" s="18"/>
      <c r="F5" s="18"/>
    </row>
    <row r="6" spans="1:7" s="9" customFormat="1" ht="15.75" x14ac:dyDescent="0.25">
      <c r="A6" s="25">
        <v>1154300000</v>
      </c>
      <c r="B6" s="25"/>
      <c r="C6" s="2"/>
      <c r="D6" s="2"/>
      <c r="E6" s="2"/>
      <c r="F6" s="2"/>
      <c r="G6" s="1"/>
    </row>
    <row r="7" spans="1:7" s="9" customFormat="1" ht="15.75" x14ac:dyDescent="0.25">
      <c r="A7" s="21" t="s">
        <v>30</v>
      </c>
      <c r="B7" s="21"/>
      <c r="C7" s="10"/>
      <c r="D7" s="10"/>
      <c r="E7" s="10"/>
      <c r="F7" s="10"/>
      <c r="G7" s="1"/>
    </row>
    <row r="8" spans="1:7" ht="15.75" x14ac:dyDescent="0.2">
      <c r="A8" s="5"/>
      <c r="B8" s="5"/>
      <c r="C8" s="5"/>
      <c r="D8" s="5"/>
      <c r="E8" s="5"/>
      <c r="F8" s="6" t="s">
        <v>6</v>
      </c>
    </row>
    <row r="9" spans="1:7" ht="15.75" customHeight="1" x14ac:dyDescent="0.2">
      <c r="A9" s="22" t="s">
        <v>0</v>
      </c>
      <c r="B9" s="22" t="s">
        <v>9</v>
      </c>
      <c r="C9" s="22" t="s">
        <v>1</v>
      </c>
      <c r="D9" s="22" t="s">
        <v>2</v>
      </c>
      <c r="E9" s="24" t="s">
        <v>3</v>
      </c>
      <c r="F9" s="24"/>
    </row>
    <row r="10" spans="1:7" ht="51" customHeight="1" x14ac:dyDescent="0.2">
      <c r="A10" s="23"/>
      <c r="B10" s="23"/>
      <c r="C10" s="23"/>
      <c r="D10" s="23"/>
      <c r="E10" s="11" t="s">
        <v>4</v>
      </c>
      <c r="F10" s="11" t="s">
        <v>5</v>
      </c>
    </row>
    <row r="11" spans="1:7" ht="18.75" customHeight="1" x14ac:dyDescent="0.2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</row>
    <row r="12" spans="1:7" ht="15.75" customHeight="1" x14ac:dyDescent="0.2">
      <c r="A12" s="15" t="s">
        <v>10</v>
      </c>
      <c r="B12" s="16"/>
      <c r="C12" s="16"/>
      <c r="D12" s="16"/>
      <c r="E12" s="16"/>
      <c r="F12" s="17"/>
    </row>
    <row r="13" spans="1:7" s="9" customFormat="1" ht="28.5" customHeight="1" x14ac:dyDescent="0.2">
      <c r="A13" s="14" t="s">
        <v>11</v>
      </c>
      <c r="B13" s="4" t="s">
        <v>12</v>
      </c>
      <c r="C13" s="3">
        <f>D13+E13</f>
        <v>45577053.420000002</v>
      </c>
      <c r="D13" s="3">
        <f>D14+D17</f>
        <v>-27231785.690000001</v>
      </c>
      <c r="E13" s="3">
        <f t="shared" ref="E13:F13" si="0">E14+E17</f>
        <v>72808839.109999999</v>
      </c>
      <c r="F13" s="3">
        <f t="shared" si="0"/>
        <v>72503065.609999999</v>
      </c>
    </row>
    <row r="14" spans="1:7" s="9" customFormat="1" ht="21" customHeight="1" x14ac:dyDescent="0.2">
      <c r="A14" s="14" t="s">
        <v>34</v>
      </c>
      <c r="B14" s="4" t="s">
        <v>37</v>
      </c>
      <c r="C14" s="3">
        <f t="shared" ref="C14:C21" si="1">D14+E14</f>
        <v>15966667</v>
      </c>
      <c r="D14" s="3">
        <v>0</v>
      </c>
      <c r="E14" s="3">
        <f>E15+E16</f>
        <v>15966667</v>
      </c>
      <c r="F14" s="3">
        <f>F15+F16</f>
        <v>15966667</v>
      </c>
    </row>
    <row r="15" spans="1:7" s="9" customFormat="1" ht="21" customHeight="1" x14ac:dyDescent="0.2">
      <c r="A15" s="14" t="s">
        <v>35</v>
      </c>
      <c r="B15" s="4" t="s">
        <v>38</v>
      </c>
      <c r="C15" s="3">
        <f t="shared" si="1"/>
        <v>25000000</v>
      </c>
      <c r="D15" s="3">
        <v>0</v>
      </c>
      <c r="E15" s="3">
        <v>25000000</v>
      </c>
      <c r="F15" s="3">
        <v>25000000</v>
      </c>
    </row>
    <row r="16" spans="1:7" s="9" customFormat="1" ht="21" customHeight="1" x14ac:dyDescent="0.2">
      <c r="A16" s="14" t="s">
        <v>36</v>
      </c>
      <c r="B16" s="4" t="s">
        <v>39</v>
      </c>
      <c r="C16" s="3">
        <f t="shared" si="1"/>
        <v>-9033333</v>
      </c>
      <c r="D16" s="3">
        <v>0</v>
      </c>
      <c r="E16" s="3">
        <f>-833333-6200000-2000000</f>
        <v>-9033333</v>
      </c>
      <c r="F16" s="3">
        <f>-833333-6200000-2000000</f>
        <v>-9033333</v>
      </c>
    </row>
    <row r="17" spans="1:6" s="9" customFormat="1" ht="37.5" customHeight="1" x14ac:dyDescent="0.2">
      <c r="A17" s="14" t="s">
        <v>17</v>
      </c>
      <c r="B17" s="7" t="s">
        <v>25</v>
      </c>
      <c r="C17" s="3">
        <f t="shared" si="1"/>
        <v>29610386.419999998</v>
      </c>
      <c r="D17" s="3">
        <f>D18-D19+D20</f>
        <v>-27231785.690000001</v>
      </c>
      <c r="E17" s="3">
        <f>E18-E19+E20</f>
        <v>56842172.109999999</v>
      </c>
      <c r="F17" s="3">
        <f>F18-F19+F20</f>
        <v>56536398.609999999</v>
      </c>
    </row>
    <row r="18" spans="1:6" s="9" customFormat="1" ht="20.25" customHeight="1" x14ac:dyDescent="0.2">
      <c r="A18" s="14" t="s">
        <v>18</v>
      </c>
      <c r="B18" s="7" t="s">
        <v>26</v>
      </c>
      <c r="C18" s="3">
        <f t="shared" si="1"/>
        <v>30619301.169999998</v>
      </c>
      <c r="D18" s="3">
        <v>28304613.109999999</v>
      </c>
      <c r="E18" s="3">
        <v>2314688.06</v>
      </c>
      <c r="F18" s="3">
        <v>1601799.41</v>
      </c>
    </row>
    <row r="19" spans="1:6" s="9" customFormat="1" ht="20.25" customHeight="1" x14ac:dyDescent="0.2">
      <c r="A19" s="14" t="s">
        <v>19</v>
      </c>
      <c r="B19" s="7" t="s">
        <v>27</v>
      </c>
      <c r="C19" s="3">
        <f t="shared" si="1"/>
        <v>1008914.7500000002</v>
      </c>
      <c r="D19" s="3">
        <v>500000.19</v>
      </c>
      <c r="E19" s="3">
        <v>508914.56000000017</v>
      </c>
      <c r="F19" s="3">
        <v>101799.40999999992</v>
      </c>
    </row>
    <row r="20" spans="1:6" s="9" customFormat="1" ht="46.5" customHeight="1" x14ac:dyDescent="0.2">
      <c r="A20" s="14" t="s">
        <v>20</v>
      </c>
      <c r="B20" s="7" t="s">
        <v>28</v>
      </c>
      <c r="C20" s="3">
        <f t="shared" si="1"/>
        <v>0</v>
      </c>
      <c r="D20" s="3">
        <f>-55103932.86+67534.25</f>
        <v>-55036398.609999999</v>
      </c>
      <c r="E20" s="3">
        <f>55103932.86-67534.25</f>
        <v>55036398.609999999</v>
      </c>
      <c r="F20" s="3">
        <f>55103932.86-67534.25</f>
        <v>55036398.609999999</v>
      </c>
    </row>
    <row r="21" spans="1:6" s="9" customFormat="1" ht="25.5" customHeight="1" x14ac:dyDescent="0.2">
      <c r="A21" s="14" t="s">
        <v>7</v>
      </c>
      <c r="B21" s="4" t="s">
        <v>15</v>
      </c>
      <c r="C21" s="3">
        <f t="shared" si="1"/>
        <v>45577053.420000002</v>
      </c>
      <c r="D21" s="3">
        <f>D13</f>
        <v>-27231785.690000001</v>
      </c>
      <c r="E21" s="3">
        <f>E13</f>
        <v>72808839.109999999</v>
      </c>
      <c r="F21" s="3">
        <f>F13</f>
        <v>72503065.609999999</v>
      </c>
    </row>
    <row r="22" spans="1:6" s="9" customFormat="1" ht="47.25" customHeight="1" x14ac:dyDescent="0.2">
      <c r="A22" s="15" t="s">
        <v>13</v>
      </c>
      <c r="B22" s="16"/>
      <c r="C22" s="16"/>
      <c r="D22" s="16"/>
      <c r="E22" s="16"/>
      <c r="F22" s="17"/>
    </row>
    <row r="23" spans="1:6" s="9" customFormat="1" ht="36" customHeight="1" x14ac:dyDescent="0.2">
      <c r="A23" s="14" t="s">
        <v>40</v>
      </c>
      <c r="B23" s="13" t="s">
        <v>41</v>
      </c>
      <c r="C23" s="3">
        <f t="shared" ref="C23:C33" si="2">D23+E23</f>
        <v>15966667</v>
      </c>
      <c r="D23" s="3">
        <f>D24-D26</f>
        <v>0</v>
      </c>
      <c r="E23" s="3">
        <f>E24+E26</f>
        <v>15966667</v>
      </c>
      <c r="F23" s="3">
        <f>F24+F26</f>
        <v>15966667</v>
      </c>
    </row>
    <row r="24" spans="1:6" s="9" customFormat="1" ht="29.25" customHeight="1" x14ac:dyDescent="0.2">
      <c r="A24" s="14" t="s">
        <v>42</v>
      </c>
      <c r="B24" s="13" t="s">
        <v>43</v>
      </c>
      <c r="C24" s="3">
        <f t="shared" si="2"/>
        <v>25000000</v>
      </c>
      <c r="D24" s="3">
        <f>D25</f>
        <v>0</v>
      </c>
      <c r="E24" s="3">
        <f t="shared" ref="E24:F24" si="3">E25</f>
        <v>25000000</v>
      </c>
      <c r="F24" s="3">
        <f t="shared" si="3"/>
        <v>25000000</v>
      </c>
    </row>
    <row r="25" spans="1:6" s="9" customFormat="1" ht="29.25" customHeight="1" x14ac:dyDescent="0.2">
      <c r="A25" s="14" t="s">
        <v>44</v>
      </c>
      <c r="B25" s="13" t="s">
        <v>45</v>
      </c>
      <c r="C25" s="3">
        <f t="shared" si="2"/>
        <v>25000000</v>
      </c>
      <c r="D25" s="3">
        <v>0</v>
      </c>
      <c r="E25" s="3">
        <v>25000000</v>
      </c>
      <c r="F25" s="3">
        <v>25000000</v>
      </c>
    </row>
    <row r="26" spans="1:6" s="9" customFormat="1" ht="29.25" customHeight="1" x14ac:dyDescent="0.2">
      <c r="A26" s="14" t="s">
        <v>46</v>
      </c>
      <c r="B26" s="13" t="s">
        <v>47</v>
      </c>
      <c r="C26" s="3">
        <f t="shared" si="2"/>
        <v>-9033333</v>
      </c>
      <c r="D26" s="3">
        <v>0</v>
      </c>
      <c r="E26" s="3">
        <f>E27</f>
        <v>-9033333</v>
      </c>
      <c r="F26" s="3">
        <f>F27</f>
        <v>-9033333</v>
      </c>
    </row>
    <row r="27" spans="1:6" s="9" customFormat="1" ht="29.25" customHeight="1" x14ac:dyDescent="0.2">
      <c r="A27" s="14" t="s">
        <v>49</v>
      </c>
      <c r="B27" s="13" t="s">
        <v>45</v>
      </c>
      <c r="C27" s="3">
        <f t="shared" si="2"/>
        <v>-9033333</v>
      </c>
      <c r="D27" s="3">
        <v>0</v>
      </c>
      <c r="E27" s="3">
        <f>E16</f>
        <v>-9033333</v>
      </c>
      <c r="F27" s="3">
        <f>F16</f>
        <v>-9033333</v>
      </c>
    </row>
    <row r="28" spans="1:6" s="9" customFormat="1" ht="29.25" customHeight="1" x14ac:dyDescent="0.2">
      <c r="A28" s="14" t="s">
        <v>14</v>
      </c>
      <c r="B28" s="4" t="s">
        <v>16</v>
      </c>
      <c r="C28" s="3">
        <f t="shared" si="2"/>
        <v>29610386.419999998</v>
      </c>
      <c r="D28" s="3">
        <f>D29</f>
        <v>-27231785.690000001</v>
      </c>
      <c r="E28" s="3">
        <f>E29</f>
        <v>56842172.109999999</v>
      </c>
      <c r="F28" s="3">
        <f>F29</f>
        <v>56536398.609999999</v>
      </c>
    </row>
    <row r="29" spans="1:6" s="9" customFormat="1" ht="29.25" customHeight="1" x14ac:dyDescent="0.2">
      <c r="A29" s="14" t="s">
        <v>21</v>
      </c>
      <c r="B29" s="7" t="s">
        <v>29</v>
      </c>
      <c r="C29" s="3">
        <f t="shared" si="2"/>
        <v>29610386.419999998</v>
      </c>
      <c r="D29" s="3">
        <f>D30-D31+D32</f>
        <v>-27231785.690000001</v>
      </c>
      <c r="E29" s="3">
        <f>E30-E31+E32</f>
        <v>56842172.109999999</v>
      </c>
      <c r="F29" s="3">
        <f>F30-F31+F32</f>
        <v>56536398.609999999</v>
      </c>
    </row>
    <row r="30" spans="1:6" s="9" customFormat="1" ht="34.5" customHeight="1" x14ac:dyDescent="0.2">
      <c r="A30" s="14" t="s">
        <v>22</v>
      </c>
      <c r="B30" s="7" t="s">
        <v>26</v>
      </c>
      <c r="C30" s="3">
        <f t="shared" si="2"/>
        <v>30619301.169999998</v>
      </c>
      <c r="D30" s="3">
        <f t="shared" ref="D30:F32" si="4">D18</f>
        <v>28304613.109999999</v>
      </c>
      <c r="E30" s="3">
        <f t="shared" si="4"/>
        <v>2314688.06</v>
      </c>
      <c r="F30" s="3">
        <f t="shared" si="4"/>
        <v>1601799.41</v>
      </c>
    </row>
    <row r="31" spans="1:6" ht="34.5" customHeight="1" x14ac:dyDescent="0.2">
      <c r="A31" s="14" t="s">
        <v>23</v>
      </c>
      <c r="B31" s="7" t="s">
        <v>27</v>
      </c>
      <c r="C31" s="3">
        <f t="shared" si="2"/>
        <v>1008914.7500000002</v>
      </c>
      <c r="D31" s="3">
        <f t="shared" si="4"/>
        <v>500000.19</v>
      </c>
      <c r="E31" s="3">
        <f t="shared" si="4"/>
        <v>508914.56000000017</v>
      </c>
      <c r="F31" s="3">
        <f t="shared" si="4"/>
        <v>101799.40999999992</v>
      </c>
    </row>
    <row r="32" spans="1:6" s="9" customFormat="1" ht="44.25" customHeight="1" x14ac:dyDescent="0.2">
      <c r="A32" s="14" t="s">
        <v>24</v>
      </c>
      <c r="B32" s="7" t="s">
        <v>28</v>
      </c>
      <c r="C32" s="3">
        <f t="shared" si="2"/>
        <v>0</v>
      </c>
      <c r="D32" s="3">
        <f t="shared" si="4"/>
        <v>-55036398.609999999</v>
      </c>
      <c r="E32" s="3">
        <f t="shared" si="4"/>
        <v>55036398.609999999</v>
      </c>
      <c r="F32" s="3">
        <f t="shared" si="4"/>
        <v>55036398.609999999</v>
      </c>
    </row>
    <row r="33" spans="1:16" s="9" customFormat="1" ht="26.25" customHeight="1" x14ac:dyDescent="0.2">
      <c r="A33" s="14" t="s">
        <v>7</v>
      </c>
      <c r="B33" s="4" t="s">
        <v>15</v>
      </c>
      <c r="C33" s="3">
        <f t="shared" si="2"/>
        <v>45577053.420000002</v>
      </c>
      <c r="D33" s="3">
        <f>D23+D28</f>
        <v>-27231785.690000001</v>
      </c>
      <c r="E33" s="3">
        <f t="shared" ref="E33:F33" si="5">E23+E28</f>
        <v>72808839.109999999</v>
      </c>
      <c r="F33" s="3">
        <f t="shared" si="5"/>
        <v>72503065.609999999</v>
      </c>
    </row>
    <row r="34" spans="1:16" ht="66" customHeight="1" x14ac:dyDescent="0.2">
      <c r="A34" s="5"/>
      <c r="B34" s="5"/>
      <c r="C34" s="5"/>
      <c r="D34" s="5"/>
      <c r="E34" s="5"/>
      <c r="F34" s="5"/>
    </row>
    <row r="35" spans="1:16" s="8" customFormat="1" ht="17.25" customHeight="1" x14ac:dyDescent="0.2">
      <c r="A35" s="26" t="s">
        <v>31</v>
      </c>
      <c r="B35" s="26"/>
      <c r="C35" s="26"/>
      <c r="D35" s="12"/>
      <c r="E35" s="26" t="s">
        <v>32</v>
      </c>
      <c r="F35" s="26"/>
      <c r="M35" s="5"/>
      <c r="N35" s="5"/>
      <c r="O35" s="19"/>
      <c r="P35" s="19"/>
    </row>
  </sheetData>
  <mergeCells count="17">
    <mergeCell ref="A4:F4"/>
    <mergeCell ref="A22:F22"/>
    <mergeCell ref="A35:C35"/>
    <mergeCell ref="E35:F35"/>
    <mergeCell ref="O35:P35"/>
    <mergeCell ref="E1:F1"/>
    <mergeCell ref="A12:F12"/>
    <mergeCell ref="E2:F2"/>
    <mergeCell ref="E3:F3"/>
    <mergeCell ref="A5:F5"/>
    <mergeCell ref="A9:A10"/>
    <mergeCell ref="B9:B10"/>
    <mergeCell ref="C9:C10"/>
    <mergeCell ref="D9:D10"/>
    <mergeCell ref="E9:F9"/>
    <mergeCell ref="A6:B6"/>
    <mergeCell ref="A7:B7"/>
  </mergeCells>
  <pageMargins left="1.1811023622047245" right="0.39370078740157483" top="0.78740157480314965" bottom="0.78740157480314965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д2.txt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fin4</dc:creator>
  <cp:lastModifiedBy>fin6</cp:lastModifiedBy>
  <cp:lastPrinted>2024-12-04T11:59:24Z</cp:lastPrinted>
  <dcterms:created xsi:type="dcterms:W3CDTF">2018-10-05T06:16:02Z</dcterms:created>
  <dcterms:modified xsi:type="dcterms:W3CDTF">2024-12-04T12:25:23Z</dcterms:modified>
</cp:coreProperties>
</file>